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Ewann\Documents\Td histoire Moderne\"/>
    </mc:Choice>
  </mc:AlternateContent>
  <xr:revisionPtr revIDLastSave="0" documentId="8_{B25E60B9-1DF9-4604-9420-693D97E45BA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Feuil1" sheetId="1" r:id="rId1"/>
  </sheets>
  <definedNames>
    <definedName name="_xlnm._FilterDatabase" localSheetId="0" hidden="1">Feuil1!$B$14:$D$21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3" i="1"/>
  <c r="E15" i="1"/>
  <c r="E14" i="1"/>
  <c r="F14" i="1" s="1"/>
  <c r="E13" i="1"/>
  <c r="D18" i="1"/>
  <c r="E12" i="1"/>
  <c r="F12" i="1" s="1"/>
  <c r="E11" i="1"/>
  <c r="F11" i="1" s="1"/>
  <c r="E18" i="1" l="1"/>
  <c r="D25" i="1" s="1"/>
  <c r="D26" i="1" s="1"/>
  <c r="F18" i="1"/>
  <c r="D27" i="1" s="1"/>
  <c r="E26" i="1" l="1"/>
  <c r="D30" i="1" s="1"/>
  <c r="D28" i="1"/>
  <c r="D31" i="1" l="1"/>
  <c r="D32" i="1"/>
</calcChain>
</file>

<file path=xl/sharedStrings.xml><?xml version="1.0" encoding="utf-8"?>
<sst xmlns="http://schemas.openxmlformats.org/spreadsheetml/2006/main" count="31" uniqueCount="30">
  <si>
    <t>Loyer</t>
  </si>
  <si>
    <t>Charges fixes</t>
  </si>
  <si>
    <t>Électricité, eau, gaz</t>
  </si>
  <si>
    <t>Salaire - Fabriquant 1</t>
  </si>
  <si>
    <t>Salaire - Fabriquant 2</t>
  </si>
  <si>
    <t>Salaire - Chargée de communication</t>
  </si>
  <si>
    <t>Salaire - Préparateur de commande du site web</t>
  </si>
  <si>
    <t>Salaire - Responsable de l'équipe</t>
  </si>
  <si>
    <t>Assurance</t>
  </si>
  <si>
    <t>Amortissements</t>
  </si>
  <si>
    <t>Montant total</t>
  </si>
  <si>
    <t xml:space="preserve">Charges variables </t>
  </si>
  <si>
    <t xml:space="preserve">Libellé </t>
  </si>
  <si>
    <t>Remuneration (brut + charges)</t>
  </si>
  <si>
    <t xml:space="preserve">Total des charges </t>
  </si>
  <si>
    <t xml:space="preserve">Achat matieres premieres </t>
  </si>
  <si>
    <t xml:space="preserve">Achat d'emballages </t>
  </si>
  <si>
    <t xml:space="preserve">Frais de transport </t>
  </si>
  <si>
    <t xml:space="preserve">Chiffres d'affaires prevu </t>
  </si>
  <si>
    <t xml:space="preserve">Montant total </t>
  </si>
  <si>
    <t xml:space="preserve">% du CA </t>
  </si>
  <si>
    <t xml:space="preserve">Chiffres d'affaires </t>
  </si>
  <si>
    <t xml:space="preserve">Cout variables </t>
  </si>
  <si>
    <t xml:space="preserve">Marge sur cout variable </t>
  </si>
  <si>
    <t xml:space="preserve">Resultat differentiel </t>
  </si>
  <si>
    <t xml:space="preserve">L'entreprise est rentable car notre marge sur cout variables est superieur à nos charges fixes </t>
  </si>
  <si>
    <t xml:space="preserve">Seuil de rentabilité </t>
  </si>
  <si>
    <t xml:space="preserve"> Indice de securité </t>
  </si>
  <si>
    <t xml:space="preserve">Le seuil de rentabilité sera atteint le 330eme jour de l'année soit le 26 novembre 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</si>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</sst>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.6"/>
      <color rgb="FF374151"/>
      <name val="Segoe UI"/>
      <family val="2"/>
    </font>
    <font>
      <sz val="9.6"/>
      <color rgb="FF374151"/>
      <name val="Segoe U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37415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D9D9E3"/>
      </left>
      <right/>
      <top style="thin">
        <color rgb="FFD9D9E3"/>
      </top>
      <bottom style="thin">
        <color rgb="FFD9D9E3"/>
      </bottom>
      <diagonal/>
    </border>
    <border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  <border>
      <left style="thin">
        <color rgb="FFD9D9E3"/>
      </left>
      <right/>
      <top/>
      <bottom style="thin">
        <color rgb="FFD9D9E3"/>
      </bottom>
      <diagonal/>
    </border>
    <border>
      <left style="thin">
        <color rgb="FFD9D9E3"/>
      </left>
      <right style="thin">
        <color rgb="FFD9D9E3"/>
      </right>
      <top/>
      <bottom style="thin">
        <color rgb="FFD9D9E3"/>
      </bottom>
      <diagonal/>
    </border>
    <border>
      <left style="thin">
        <color rgb="FFD9D9E3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3" fontId="0" fillId="0" borderId="0" xfId="0" applyNumberFormat="1"/>
    <xf numFmtId="3" fontId="1" fillId="0" borderId="0" xfId="0" applyNumberFormat="1" applyFont="1" applyFill="1" applyBorder="1" applyAlignment="1">
      <alignment wrapText="1"/>
    </xf>
    <xf numFmtId="10" fontId="0" fillId="0" borderId="0" xfId="1" applyNumberFormat="1" applyFont="1"/>
    <xf numFmtId="0" fontId="5" fillId="0" borderId="0" xfId="0" applyFont="1" applyAlignment="1">
      <alignment wrapText="1"/>
    </xf>
    <xf numFmtId="9" fontId="0" fillId="0" borderId="0" xfId="1" applyFont="1" applyAlignment="1">
      <alignment wrapText="1"/>
    </xf>
    <xf numFmtId="0" fontId="0" fillId="0" borderId="0" xfId="1" applyNumberFormat="1" applyFont="1"/>
  </cellXfs>
  <cellStyles count="2">
    <cellStyle name="Normal" xfId="0" builtinId="0"/>
    <cellStyle name="Pourcentage" xfId="1" builtinId="5"/>
  </cellStyles>
  <dxfs count="3"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rgb="FFD9D9E3"/>
        </left>
        <right style="thin">
          <color rgb="FFD9D9E3"/>
        </right>
        <top/>
        <bottom style="thin">
          <color rgb="FFD9D9E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6"/>
        <color rgb="FF374151"/>
        <name val="Segoe U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D9D9E3"/>
        </left>
        <right/>
        <top/>
        <bottom style="thin">
          <color rgb="FFD9D9E3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F3EDE3-8BB4-4AEB-A76D-D3493E66312E}" name="Tableau1" displayName="Tableau1" ref="C4:F18" totalsRowShown="0">
  <autoFilter ref="C4:F18" xr:uid="{FBF3EDE3-8BB4-4AEB-A76D-D3493E66312E}"/>
  <tableColumns count="4">
    <tableColumn id="1" xr3:uid="{8441694A-988A-4FC4-83B7-2290A03EE323}" name="Libellé " dataDxfId="2"/>
    <tableColumn id="2" xr3:uid="{E7D0E0FE-434E-43C5-8115-321B7EE398DB}" name="Montant total" dataDxfId="1"/>
    <tableColumn id="3" xr3:uid="{B8860854-565A-44C8-9526-46F19915E9AD}" name="Charges variables "/>
    <tableColumn id="4" xr3:uid="{71A48B3F-22CB-4265-9A6F-EB681F3D0C38}" name="Charges fix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29FC784-0CB1-4036-9C7F-2F3C0DF4C247}" name="Tableau3" displayName="Tableau3" ref="C23:E28" totalsRowShown="0">
  <autoFilter ref="C23:E28" xr:uid="{329FC784-0CB1-4036-9C7F-2F3C0DF4C247}"/>
  <tableColumns count="3">
    <tableColumn id="1" xr3:uid="{584F1DA6-6C90-4B6B-8651-F05F4939FB9F}" name="Colonne1"/>
    <tableColumn id="2" xr3:uid="{FDD04AA8-5E49-4637-80F5-078A9E5A4AEB}" name="Montant total " dataDxfId="0"/>
    <tableColumn id="3" xr3:uid="{AD09636B-C12B-4CC6-A2A5-3440763A9CF9}" name="% du CA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54D05-EE92-854C-954A-87DA270AAF8D}">
  <dimension ref="B4:G32"/>
  <sheetViews>
    <sheetView tabSelected="1" topLeftCell="A17" zoomScaleNormal="100" zoomScaleSheetLayoutView="100" workbookViewId="0">
      <selection activeCell="E33" sqref="E33"/>
    </sheetView>
  </sheetViews>
  <sheetFormatPr baseColWidth="10" defaultColWidth="9.140625" defaultRowHeight="15" x14ac:dyDescent="0.25"/>
  <cols>
    <col min="3" max="3" width="34.42578125" bestFit="1" customWidth="1"/>
    <col min="4" max="4" width="15.85546875" customWidth="1"/>
    <col min="5" max="5" width="19" customWidth="1"/>
    <col min="6" max="6" width="15" customWidth="1"/>
  </cols>
  <sheetData>
    <row r="4" spans="2:6" x14ac:dyDescent="0.25">
      <c r="C4" s="2" t="s">
        <v>12</v>
      </c>
      <c r="D4" s="3" t="s">
        <v>10</v>
      </c>
      <c r="E4" t="s">
        <v>11</v>
      </c>
      <c r="F4" t="s">
        <v>1</v>
      </c>
    </row>
    <row r="5" spans="2:6" x14ac:dyDescent="0.25">
      <c r="C5" s="4" t="s">
        <v>0</v>
      </c>
      <c r="D5" s="6">
        <v>50000</v>
      </c>
      <c r="E5" s="5"/>
      <c r="F5">
        <v>50000</v>
      </c>
    </row>
    <row r="6" spans="2:6" x14ac:dyDescent="0.25">
      <c r="C6" s="4" t="s">
        <v>2</v>
      </c>
      <c r="D6" s="6">
        <v>12000</v>
      </c>
      <c r="E6" s="6">
        <v>12000</v>
      </c>
    </row>
    <row r="7" spans="2:6" x14ac:dyDescent="0.25">
      <c r="C7" s="7" t="s">
        <v>15</v>
      </c>
      <c r="D7">
        <v>8000</v>
      </c>
      <c r="E7">
        <v>8000</v>
      </c>
    </row>
    <row r="8" spans="2:6" x14ac:dyDescent="0.25">
      <c r="C8" s="7" t="s">
        <v>16</v>
      </c>
      <c r="D8">
        <v>4000</v>
      </c>
      <c r="E8">
        <v>4000</v>
      </c>
    </row>
    <row r="9" spans="2:6" x14ac:dyDescent="0.25">
      <c r="C9" s="7" t="s">
        <v>17</v>
      </c>
      <c r="D9">
        <v>35000</v>
      </c>
      <c r="E9">
        <v>35000</v>
      </c>
    </row>
    <row r="10" spans="2:6" x14ac:dyDescent="0.25">
      <c r="C10" s="7" t="s">
        <v>13</v>
      </c>
    </row>
    <row r="11" spans="2:6" x14ac:dyDescent="0.25">
      <c r="C11" s="4" t="s">
        <v>3</v>
      </c>
      <c r="D11" s="6">
        <v>20400</v>
      </c>
      <c r="E11">
        <f>D11*0.2</f>
        <v>4080</v>
      </c>
      <c r="F11" s="9">
        <f>D11-E11</f>
        <v>16320</v>
      </c>
    </row>
    <row r="12" spans="2:6" x14ac:dyDescent="0.25">
      <c r="B12" s="1"/>
      <c r="C12" s="4" t="s">
        <v>4</v>
      </c>
      <c r="D12" s="6">
        <v>20400</v>
      </c>
      <c r="E12">
        <f>D12*0.2</f>
        <v>4080</v>
      </c>
      <c r="F12" s="9">
        <f>D12-E12</f>
        <v>16320</v>
      </c>
    </row>
    <row r="13" spans="2:6" x14ac:dyDescent="0.25">
      <c r="B13" s="1"/>
      <c r="C13" s="4" t="s">
        <v>5</v>
      </c>
      <c r="D13" s="6">
        <v>21600</v>
      </c>
      <c r="E13" s="1">
        <f>D13*0.2</f>
        <v>4320</v>
      </c>
      <c r="F13" s="9">
        <f>D13-E13</f>
        <v>17280</v>
      </c>
    </row>
    <row r="14" spans="2:6" ht="28.5" x14ac:dyDescent="0.25">
      <c r="C14" s="4" t="s">
        <v>6</v>
      </c>
      <c r="D14" s="6">
        <v>18000</v>
      </c>
      <c r="E14" s="1">
        <f>D14*0.2</f>
        <v>3600</v>
      </c>
      <c r="F14" s="9">
        <f>D14-E14</f>
        <v>14400</v>
      </c>
    </row>
    <row r="15" spans="2:6" x14ac:dyDescent="0.25">
      <c r="C15" s="4" t="s">
        <v>7</v>
      </c>
      <c r="D15" s="6">
        <v>25680</v>
      </c>
      <c r="E15">
        <f>D15*0.2</f>
        <v>5136</v>
      </c>
      <c r="F15" s="9">
        <f>D15-E15</f>
        <v>20544</v>
      </c>
    </row>
    <row r="16" spans="2:6" x14ac:dyDescent="0.25">
      <c r="C16" s="4" t="s">
        <v>8</v>
      </c>
      <c r="D16" s="6">
        <v>33600</v>
      </c>
      <c r="F16">
        <v>33600</v>
      </c>
    </row>
    <row r="17" spans="3:7" x14ac:dyDescent="0.25">
      <c r="C17" s="4" t="s">
        <v>9</v>
      </c>
      <c r="D17" s="6">
        <v>30000</v>
      </c>
      <c r="F17">
        <v>30000</v>
      </c>
    </row>
    <row r="18" spans="3:7" x14ac:dyDescent="0.25">
      <c r="C18" s="8" t="s">
        <v>14</v>
      </c>
      <c r="D18" s="9">
        <f>SUM(D5:D17)</f>
        <v>278680</v>
      </c>
      <c r="E18" s="9">
        <f>SUM(E6:E15)</f>
        <v>80216</v>
      </c>
      <c r="F18">
        <f>SUM(F5:F17)</f>
        <v>198464</v>
      </c>
      <c r="G18" s="9"/>
    </row>
    <row r="20" spans="3:7" x14ac:dyDescent="0.25">
      <c r="C20" s="7" t="s">
        <v>18</v>
      </c>
      <c r="D20" s="10">
        <v>300000</v>
      </c>
    </row>
    <row r="23" spans="3:7" x14ac:dyDescent="0.25">
      <c r="C23" t="s">
        <v>29</v>
      </c>
      <c r="D23" t="s">
        <v>19</v>
      </c>
      <c r="E23" t="s">
        <v>20</v>
      </c>
    </row>
    <row r="24" spans="3:7" x14ac:dyDescent="0.25">
      <c r="C24" t="s">
        <v>21</v>
      </c>
      <c r="D24">
        <v>300000</v>
      </c>
      <c r="G24" t="s">
        <v>25</v>
      </c>
    </row>
    <row r="25" spans="3:7" x14ac:dyDescent="0.25">
      <c r="C25" t="s">
        <v>22</v>
      </c>
      <c r="D25" s="9">
        <f>E18</f>
        <v>80216</v>
      </c>
    </row>
    <row r="26" spans="3:7" x14ac:dyDescent="0.25">
      <c r="C26" t="s">
        <v>23</v>
      </c>
      <c r="D26" s="9">
        <f>D24-D25</f>
        <v>219784</v>
      </c>
      <c r="E26" s="11">
        <f>(D26/D24)</f>
        <v>0.73261333333333334</v>
      </c>
    </row>
    <row r="27" spans="3:7" x14ac:dyDescent="0.25">
      <c r="C27" t="s">
        <v>1</v>
      </c>
      <c r="D27">
        <f>F18</f>
        <v>198464</v>
      </c>
    </row>
    <row r="28" spans="3:7" x14ac:dyDescent="0.25">
      <c r="C28" t="s">
        <v>24</v>
      </c>
      <c r="D28" s="9">
        <f>D26-D27</f>
        <v>21320</v>
      </c>
    </row>
    <row r="30" spans="3:7" x14ac:dyDescent="0.25">
      <c r="C30" s="1" t="s">
        <v>26</v>
      </c>
      <c r="D30" s="1">
        <f>D27/E26</f>
        <v>270898.70054235065</v>
      </c>
    </row>
    <row r="31" spans="3:7" x14ac:dyDescent="0.25">
      <c r="C31" s="12" t="s">
        <v>27</v>
      </c>
      <c r="D31" s="13">
        <f>((D24-D30)/D20)</f>
        <v>9.7004331525497839E-2</v>
      </c>
    </row>
    <row r="32" spans="3:7" x14ac:dyDescent="0.25">
      <c r="D32" s="14">
        <f>(D30*365)/D24</f>
        <v>329.59341899319332</v>
      </c>
      <c r="F32" t="s">
        <v>28</v>
      </c>
    </row>
  </sheetData>
  <phoneticPr fontId="4" type="noConversion"/>
  <pageMargins left="0.7" right="0.7" top="0.75" bottom="0.75" header="0.3" footer="0.3"/>
  <pageSetup paperSize="9"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manelle saidi</dc:creator>
  <cp:lastModifiedBy>Ewann</cp:lastModifiedBy>
  <dcterms:created xsi:type="dcterms:W3CDTF">2023-06-29T22:50:00Z</dcterms:created>
  <dcterms:modified xsi:type="dcterms:W3CDTF">2023-06-29T21:54:10Z</dcterms:modified>
</cp:coreProperties>
</file>